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tabRatio="576"/>
  </bookViews>
  <sheets>
    <sheet name="Sheet1" sheetId="1" r:id="rId1"/>
  </sheets>
  <definedNames>
    <definedName name="_xlnm._FilterDatabase" localSheetId="0" hidden="1">Sheet1!$A$5:$Q$26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<sst xmlns="http://schemas.openxmlformats.org/spreadsheetml/2006/main" count="128" uniqueCount="76">
  <si>
    <t>巴青县2025年衔接资金项目库</t>
  </si>
  <si>
    <t>填报单位：巴青县农业农村和科技水利局</t>
  </si>
  <si>
    <t>单位：万元</t>
  </si>
  <si>
    <t>序号</t>
  </si>
  <si>
    <t>县（区)、乡（镇）名称</t>
  </si>
  <si>
    <t>项目名称</t>
  </si>
  <si>
    <t>建设地点（所在乡村名）</t>
  </si>
  <si>
    <t>项目建设内容</t>
  </si>
  <si>
    <t>项目性质      （新建或续建）</t>
  </si>
  <si>
    <t>项目主管部门</t>
  </si>
  <si>
    <t>投资计划(万元)</t>
  </si>
  <si>
    <t>备注</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</si>
  <si>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</si>
  <si>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</si>
  <si>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</si>
  <si>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</si>
  <si>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</si>
  <si>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</si>
  <si>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</si>
  <si>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</si>
  <si>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                  资金                （含整合资金）</t>
  </si>
  <si>
    <t>巴青县</t>
  </si>
  <si>
    <t>乡村特色产业类（含产业基础设施配套）</t>
  </si>
  <si>
    <t>那曲市巴青县</t>
  </si>
  <si>
    <t>唐蕃古道贡日段徒步驿站建设项目</t>
  </si>
  <si>
    <t>贡日乡杂日尼瓦村</t>
  </si>
  <si>
    <r>
      <t>总体情况：</t>
    </r>
    <r>
      <rPr>
        <sz val="16"/>
        <color theme="1"/>
        <rFont val="宋体"/>
        <charset val="134"/>
      </rPr>
      <t xml:space="preserve">新建驿站建筑面积891.49m及附属工程(土石方工程1项、室外电气工程1项、室外给排水工程1项)，购置SCB15-250KVA室外箱变1台。
</t>
    </r>
    <r>
      <rPr>
        <b/>
        <sz val="16"/>
        <color theme="1"/>
        <rFont val="宋体"/>
        <charset val="134"/>
      </rPr>
      <t>可行性：</t>
    </r>
    <r>
      <rPr>
        <sz val="16"/>
        <color theme="1"/>
        <rFont val="宋体"/>
        <charset val="134"/>
      </rPr>
      <t xml:space="preserve">1、本项目坐落于贡日乡的街道地带，地理位置得天独厚，自然资源极为丰富，且作为通往西藏的关键通道，具有显著的旅游和文化产业发展潜力。2、项目竣工后，预计将创造大约10个就业机会（优先考虑脱贫户、监测户），考虑到当地的人口构成，这有望解决约5%的就业需求。3、此外，村委会已经对全村进行了全面的项目宣讲，群众的接受度高达96%，显示出较高的支持率，为项目的顺利推进奠定了坚实的社会基础。
</t>
    </r>
    <r>
      <rPr>
        <b/>
        <sz val="16"/>
        <color theme="1"/>
        <rFont val="宋体"/>
        <charset val="134"/>
      </rPr>
      <t>必要性：</t>
    </r>
    <r>
      <rPr>
        <sz val="16"/>
        <color theme="1"/>
        <rFont val="宋体"/>
        <charset val="134"/>
      </rPr>
      <t xml:space="preserve">该项目将为徒步旅行者和游客打造一个占地1071.14平方米的休闲补给区，大约25间休息房间，以满足每日约50人次的使用需求。旅游驿站将设立特色畜牧产品展销区，预计年收益有望达到20万元，从而促进当地牧民收入提升。此外，文化展示服务将有助于传承和推广当地的文化遗产，进一步增强文化旅游产品的吸引力。
</t>
    </r>
    <r>
      <rPr>
        <b/>
        <sz val="16"/>
        <color theme="1"/>
        <rFont val="宋体"/>
        <charset val="134"/>
      </rPr>
      <t>项目效益分析：</t>
    </r>
    <r>
      <rPr>
        <sz val="16"/>
        <color theme="1"/>
        <rFont val="宋体"/>
        <charset val="134"/>
      </rPr>
      <t>根据贡日乡检查站的统计数据，每年平均有208780辆车次和462455人次通过贡日乡进入西藏，其中徒步旅行者达到4380人次。项目竣工后，将为徒步旅行者和游客打造一个集休憩补给、畜牧产品展销以及文化展示于一体的多功能公共旅游休闲场所。此外，该项目还将为当地牧民创造就业机会，从而增加他们的收入。具体效益如下：</t>
    </r>
    <r>
      <rPr>
        <b/>
        <sz val="16"/>
        <color theme="1"/>
        <rFont val="宋体"/>
        <charset val="134"/>
      </rPr>
      <t>经济效益：</t>
    </r>
    <r>
      <rPr>
        <sz val="16"/>
        <color theme="1"/>
        <rFont val="宋体"/>
        <charset val="134"/>
      </rPr>
      <t>通过驿站提供的休憩服务和特色畜牧产品的展销活动，预计年收益可达到20万元，这将显著提升当地牧民的经济状况。该驿站预计将创造约10个就业机会，优先向脱贫户和监测户开放，此举将有助于减轻当地约5%的就业压力。</t>
    </r>
    <r>
      <rPr>
        <b/>
        <sz val="16"/>
        <color theme="1"/>
        <rFont val="宋体"/>
        <charset val="134"/>
      </rPr>
      <t>社会效益：</t>
    </r>
    <r>
      <rPr>
        <sz val="16"/>
        <color theme="1"/>
        <rFont val="宋体"/>
        <charset val="134"/>
      </rPr>
      <t xml:space="preserve">文化展示服务将有助于当地文化遗产的传承和推广，增强文化旅游产品的吸引力。
</t>
    </r>
    <r>
      <rPr>
        <b/>
        <sz val="16"/>
        <color theme="1"/>
        <rFont val="宋体"/>
        <charset val="134"/>
      </rPr>
      <t>项目所有权主体：</t>
    </r>
    <r>
      <rPr>
        <sz val="16"/>
        <color theme="1"/>
        <rFont val="宋体"/>
        <charset val="134"/>
      </rPr>
      <t>贡日乡杂日尼瓦村村集体经济合作组织。</t>
    </r>
    <r>
      <rPr>
        <b/>
        <sz val="16"/>
        <color theme="1"/>
        <rFont val="宋体"/>
        <charset val="134"/>
      </rPr>
      <t xml:space="preserve">
项目经营权主体：</t>
    </r>
    <r>
      <rPr>
        <sz val="16"/>
        <color theme="1"/>
        <rFont val="宋体"/>
        <charset val="134"/>
      </rPr>
      <t xml:space="preserve">贡日乡杂日尼瓦村村集体经济合作组织。
</t>
    </r>
  </si>
  <si>
    <t>新建</t>
  </si>
  <si>
    <t>巴青县农业农村和科技水利局</t>
  </si>
  <si>
    <t>巴青县绿色游牧民帐篷</t>
  </si>
  <si>
    <r>
      <rPr>
        <b/>
        <sz val="16"/>
        <color theme="1"/>
        <rFont val="宋体"/>
        <charset val="134"/>
      </rPr>
      <t>总体情况：</t>
    </r>
    <r>
      <rPr>
        <sz val="16"/>
        <color theme="1"/>
        <rFont val="宋体"/>
        <charset val="134"/>
      </rPr>
      <t xml:space="preserve">按照不超过2.5万元一顶标准，集中采购绿色游牧民帐篷39顶。材质为外牦牛毛，内部防雨材料，且具备较好的（地面）防潮、（内部）保暖、（结构）防震特性。按要求分配至我县以偏远、高寒牧区已经实现定居，但放牧草场距离定居点较远，从事季节性游牧的牧户、养畜大户及家庭牧场为主，同时有条件的兼顾其他牧户。
</t>
    </r>
    <r>
      <rPr>
        <b/>
        <sz val="16"/>
        <color theme="1"/>
        <rFont val="宋体"/>
        <charset val="134"/>
      </rPr>
      <t>可行性：</t>
    </r>
    <r>
      <rPr>
        <sz val="16"/>
        <color theme="1"/>
        <rFont val="宋体"/>
        <charset val="134"/>
      </rPr>
      <t xml:space="preserve">近几年来，随着对强牧惠牧政策的提升，农牧区基本公共服务能力的不断提升，农牧区建设取得了显着成绩。但总体而言，牧区基础设施依然薄弱，夏季放牧“游牧民居无定所”现象仍然突出。创建“游牧民帐篷工程”是新牧区建设理念、内容和生活水平的全面提升，是贯彻落实牧区的相关政策的实际步骤。
</t>
    </r>
    <r>
      <rPr>
        <b/>
        <sz val="16"/>
        <color theme="1"/>
        <rFont val="宋体"/>
        <charset val="134"/>
      </rPr>
      <t>必要性：</t>
    </r>
    <r>
      <rPr>
        <sz val="16"/>
        <color theme="1"/>
        <rFont val="宋体"/>
        <charset val="134"/>
      </rPr>
      <t xml:space="preserve">通过依托各乡镇有实际需求的游牧民，享受该项目的游牧民可在全县率先实行“夏季游牧民居住质量提升”的目标，联合相关特色政策落实形成解决游牧民夏季居住问题，能够有效的提升巴青县游牧民生活水平政策实施推进。可以有效推进游牧民夏季居住建设步伐，改善群众的生产生活条件，促进当地群众参与推进牧民夏季居住的热情和积极性，大力改善夏季游牧居住环境。提高游牧民在游牧期间生活水平，特别是游牧民夏季游牧期间生命财产安全的社会效益。
</t>
    </r>
    <r>
      <rPr>
        <b/>
        <sz val="16"/>
        <color theme="1"/>
        <rFont val="宋体"/>
        <charset val="134"/>
      </rPr>
      <t>项目效益分析：</t>
    </r>
    <r>
      <rPr>
        <sz val="16"/>
        <color theme="1"/>
        <rFont val="宋体"/>
        <charset val="134"/>
      </rPr>
      <t>一是相较于传统的固定式活动板房，绿色帐篷对天然草场的破坏更小，且便于迁移，有助于草场的快速恢复。二是通过采用更先进设计和技术的绿色帐篷，牧民能够享受到更优越的居住条件，例如更佳的保暖性和耐用性，从而显著提升他们的生活质量。三是绿色帐篷的灵活性使得游牧民能够根据草原的实际情况进行迁移，这有助于草原的轮牧制度和生态恢复，确保草原资源的可持续利用。四是由于绿色帐篷易于搭建和拆除，牧民能够减少在固定住所上的投资，将节省下来的资金用于其他生产性活动。五是该项目将优先惠及脱贫户和监测户，随后考虑本县的养殖大户，旨在提高脱贫户和监测户的收入，并促进畜牧养殖业的持续发展。</t>
    </r>
  </si>
  <si>
    <t>公母畜结构调整项目</t>
  </si>
  <si>
    <r>
      <rPr>
        <b/>
        <sz val="16"/>
        <color theme="1"/>
        <rFont val="宋体"/>
        <charset val="134"/>
      </rPr>
      <t>项目内容：</t>
    </r>
    <r>
      <rPr>
        <sz val="16"/>
        <color theme="1"/>
        <rFont val="宋体"/>
        <charset val="134"/>
      </rPr>
      <t xml:space="preserve">计划新增母畜3000头，通过自家生产、购买提高母畜占比的，按照500元/头的标准予以补贴，优化牦牛种群结构，逐步实现母牦牛达到30%-70%。
</t>
    </r>
    <r>
      <rPr>
        <b/>
        <sz val="16"/>
        <color theme="1"/>
        <rFont val="宋体"/>
        <charset val="134"/>
      </rPr>
      <t>可行性：</t>
    </r>
    <r>
      <rPr>
        <sz val="16"/>
        <color theme="1"/>
        <rFont val="宋体"/>
        <charset val="134"/>
      </rPr>
      <t>我县群众对实施牲畜采购项目的意愿较高，区内优良种畜可选范围大。</t>
    </r>
    <r>
      <rPr>
        <b/>
        <sz val="16"/>
        <color theme="1"/>
        <rFont val="宋体"/>
        <charset val="134"/>
      </rPr>
      <t xml:space="preserve">
和必要性：</t>
    </r>
    <r>
      <rPr>
        <sz val="16"/>
        <color theme="1"/>
        <rFont val="宋体"/>
        <charset val="134"/>
      </rPr>
      <t xml:space="preserve">坚持“生态优先、科学规划、因地制宜、公平公正、牧民自愿”原则，在2024年试点的基础上，在全市范围内推广牦牛公母畜结构调整。加快推进能繁牦牛母畜扩群增量，筛选健康且繁殖能力强的母牦牛作为能繁母畜，淘汰老弱病残和繁殖能力低下的母牦牛，进一步提高牦牛群体生产性能。
</t>
    </r>
    <r>
      <rPr>
        <b/>
        <sz val="16"/>
        <color theme="1"/>
        <rFont val="宋体"/>
        <charset val="134"/>
      </rPr>
      <t>项目效益分析：</t>
    </r>
    <r>
      <rPr>
        <sz val="16"/>
        <color theme="1"/>
        <rFont val="宋体"/>
        <charset val="134"/>
      </rPr>
      <t>该项目实施可加快推进能繁母畜扩群增量，筛选健康且繁殖能力强的母牦牛作为能繁母畜，淘汰老弱病残和繁殖能力低下的母牦牛，着力优化我县公母畜结构，推动牦牛养殖规模在草畜平衡前提下稳步增长，进一步提高牦牛群体生产性能，畜产品稳定供给，增收牧民群众。</t>
    </r>
  </si>
  <si>
    <t>村集体经济扶持项目</t>
  </si>
  <si>
    <t>巴青县贡日乡3村</t>
  </si>
  <si>
    <r>
      <rPr>
        <b/>
        <sz val="16"/>
        <color theme="1"/>
        <rFont val="宋体"/>
        <charset val="134"/>
      </rPr>
      <t>建设内容：</t>
    </r>
    <r>
      <rPr>
        <sz val="16"/>
        <color theme="1"/>
        <rFont val="宋体"/>
        <charset val="134"/>
      </rPr>
      <t xml:space="preserve">购买90头母牛。
</t>
    </r>
    <r>
      <rPr>
        <b/>
        <sz val="16"/>
        <color theme="1"/>
        <rFont val="宋体"/>
        <charset val="134"/>
      </rPr>
      <t>可行性：</t>
    </r>
    <r>
      <rPr>
        <sz val="16"/>
        <color theme="1"/>
        <rFont val="宋体"/>
        <charset val="134"/>
      </rPr>
      <t>村集体饲养牦牛的愿望较高，有草原支配，有较好的发展前景，同时实施该项目加快推进能繁牦牛母畜扩群增量。</t>
    </r>
    <r>
      <rPr>
        <b/>
        <sz val="16"/>
        <color theme="1"/>
        <rFont val="宋体"/>
        <charset val="134"/>
      </rPr>
      <t xml:space="preserve">
必要性：</t>
    </r>
    <r>
      <rPr>
        <sz val="16"/>
        <color theme="1"/>
        <rFont val="宋体"/>
        <charset val="134"/>
      </rPr>
      <t xml:space="preserve">筛选健康且繁殖能力强的母牦牛作为能繁母畜，进一步提高牦牛群体生产性能，且加快牦牛繁育速度，从而增加收入。
</t>
    </r>
    <r>
      <rPr>
        <b/>
        <sz val="16"/>
        <color theme="1"/>
        <rFont val="宋体"/>
        <charset val="134"/>
      </rPr>
      <t>项目效益分析：1.经济效益，</t>
    </r>
    <r>
      <rPr>
        <sz val="16"/>
        <color theme="1"/>
        <rFont val="宋体"/>
        <charset val="134"/>
      </rPr>
      <t>由村集体将购买母牦牛代养在本村群众家里，签订代养合同，合同期满后牦牛由村集体收回出栏或者续签合同，合同期内由代养群众自行销售畜产品，每年夏天进行集中养殖挤奶后进行销售，，有效提高群众增收。</t>
    </r>
    <r>
      <rPr>
        <b/>
        <sz val="16"/>
        <color theme="1"/>
        <rFont val="宋体"/>
        <charset val="134"/>
      </rPr>
      <t>2.社会效益：一是</t>
    </r>
    <r>
      <rPr>
        <sz val="16"/>
        <color theme="1"/>
        <rFont val="宋体"/>
        <charset val="134"/>
      </rPr>
      <t>合作社养殖项目通过集合资源、分摊成本，提高了养殖效益，从而促进了农牧区经济的发展。同时，能够吸收本村农牧民群众参与，为他们提供就业机会，增加收入来源。</t>
    </r>
    <r>
      <rPr>
        <b/>
        <sz val="16"/>
        <color theme="1"/>
        <rFont val="宋体"/>
        <charset val="134"/>
      </rPr>
      <t>二是</t>
    </r>
    <r>
      <rPr>
        <sz val="16"/>
        <color theme="1"/>
        <rFont val="宋体"/>
        <charset val="134"/>
      </rPr>
      <t xml:space="preserve">通过养殖合作社，农牧民群众可以更加科学地规划养殖种类和规模，提高养殖效率和质量。同时，合作社还可以推动农牧业产业链的延伸，如奶制品加工、肉类加工等，进一步增加农产品的附加值，提高群众的经济收益。 </t>
    </r>
    <r>
      <rPr>
        <b/>
        <sz val="16"/>
        <color theme="1"/>
        <rFont val="宋体"/>
        <charset val="134"/>
      </rPr>
      <t xml:space="preserve">
项目所有权主体：</t>
    </r>
    <r>
      <rPr>
        <sz val="16"/>
        <color theme="1"/>
        <rFont val="宋体"/>
        <charset val="134"/>
      </rPr>
      <t>贡日乡热赤雄村集体经济组织、杂日尼瓦村集体经济组织</t>
    </r>
    <r>
      <rPr>
        <b/>
        <sz val="16"/>
        <color theme="1"/>
        <rFont val="宋体"/>
        <charset val="134"/>
      </rPr>
      <t xml:space="preserve">
项目经营权主体：</t>
    </r>
    <r>
      <rPr>
        <sz val="16"/>
        <color theme="1"/>
        <rFont val="宋体"/>
        <charset val="134"/>
      </rPr>
      <t>贡日乡热赤雄村集体经济组织、杂日尼瓦村集体经济组织</t>
    </r>
  </si>
  <si>
    <t>巴青县农业农村和科技水利局、巴青县组织部</t>
  </si>
  <si>
    <t>巴青县贡日乡5村</t>
  </si>
  <si>
    <r>
      <rPr>
        <b/>
        <sz val="16"/>
        <color theme="1"/>
        <rFont val="宋体"/>
        <charset val="134"/>
      </rPr>
      <t>建设内容：</t>
    </r>
    <r>
      <rPr>
        <sz val="16"/>
        <color theme="1"/>
        <rFont val="宋体"/>
        <charset val="134"/>
      </rPr>
      <t xml:space="preserve">购买80头母牛带牛犊。
</t>
    </r>
    <r>
      <rPr>
        <b/>
        <sz val="16"/>
        <color theme="1"/>
        <rFont val="宋体"/>
        <charset val="134"/>
      </rPr>
      <t>可行性：</t>
    </r>
    <r>
      <rPr>
        <sz val="16"/>
        <color theme="1"/>
        <rFont val="宋体"/>
        <charset val="134"/>
      </rPr>
      <t>村集体饲养牦牛的愿望较高，有草原支配，有较好的发展前景，同时实施该项目加快推进能繁牦牛母畜扩群增量。</t>
    </r>
    <r>
      <rPr>
        <b/>
        <sz val="16"/>
        <color theme="1"/>
        <rFont val="宋体"/>
        <charset val="134"/>
      </rPr>
      <t xml:space="preserve">
必要性：</t>
    </r>
    <r>
      <rPr>
        <sz val="16"/>
        <color theme="1"/>
        <rFont val="宋体"/>
        <charset val="134"/>
      </rPr>
      <t xml:space="preserve">筛选健康且繁殖能力强的母牦牛作为能繁母畜，进一步提高牦牛群体生产性能，且加快牦牛繁育速度，从而增加收入。
</t>
    </r>
    <r>
      <rPr>
        <b/>
        <sz val="16"/>
        <color theme="1"/>
        <rFont val="宋体"/>
        <charset val="134"/>
      </rPr>
      <t>项目效益分析：1.经济效益，</t>
    </r>
    <r>
      <rPr>
        <sz val="16"/>
        <color theme="1"/>
        <rFont val="宋体"/>
        <charset val="134"/>
      </rPr>
      <t>由村集体将购买母牦牛代养在本村群众家里，签订代养合同，合同期满后牦牛由村集体收回出栏或者续签合同，合同期内由代养群众自行销售畜产品，每年夏天进行集中养殖挤奶后进行销售，，有效提高群众增收。</t>
    </r>
    <r>
      <rPr>
        <b/>
        <sz val="16"/>
        <color theme="1"/>
        <rFont val="宋体"/>
        <charset val="134"/>
      </rPr>
      <t>2.社会效益：一是</t>
    </r>
    <r>
      <rPr>
        <sz val="16"/>
        <color theme="1"/>
        <rFont val="宋体"/>
        <charset val="134"/>
      </rPr>
      <t>合作社养殖项目通过集合资源、分摊成本，提高了养殖效益，从而促进了农牧区经济的发展。同时，能够吸收本村农牧民群众参与，为他们提供就业机会，增加收入来源。</t>
    </r>
    <r>
      <rPr>
        <b/>
        <sz val="16"/>
        <color theme="1"/>
        <rFont val="宋体"/>
        <charset val="134"/>
      </rPr>
      <t>二是</t>
    </r>
    <r>
      <rPr>
        <sz val="16"/>
        <color theme="1"/>
        <rFont val="宋体"/>
        <charset val="134"/>
      </rPr>
      <t xml:space="preserve">通过养殖合作社，农牧民群众可以更加科学地规划养殖种类和规模，提高养殖效率和质量。同时，合作社还可以推动农牧业产业链的延伸，如奶制品加工、肉类加工等，进一步增加农产品的附加值，提高群众的经济收益。 </t>
    </r>
    <r>
      <rPr>
        <b/>
        <sz val="16"/>
        <color theme="1"/>
        <rFont val="宋体"/>
        <charset val="134"/>
      </rPr>
      <t xml:space="preserve">
项目所有权主体：</t>
    </r>
    <r>
      <rPr>
        <sz val="16"/>
        <color theme="1"/>
        <rFont val="宋体"/>
        <charset val="134"/>
      </rPr>
      <t>杂日尼瓦村集体经济组织</t>
    </r>
    <r>
      <rPr>
        <b/>
        <sz val="16"/>
        <color theme="1"/>
        <rFont val="宋体"/>
        <charset val="134"/>
      </rPr>
      <t xml:space="preserve">
项目经营权主体：</t>
    </r>
    <r>
      <rPr>
        <sz val="16"/>
        <color theme="1"/>
        <rFont val="宋体"/>
        <charset val="134"/>
      </rPr>
      <t>杂日尼瓦村集体经济组织</t>
    </r>
  </si>
  <si>
    <t>宜居宜业和美村庄类</t>
  </si>
  <si>
    <t>巴青县雅安镇普古格居委会美丽宜居整村推进建设项目</t>
  </si>
  <si>
    <t>雅安镇普古格居委会</t>
  </si>
  <si>
    <r>
      <rPr>
        <sz val="16"/>
        <color theme="1"/>
        <rFont val="宋体"/>
        <charset val="134"/>
      </rPr>
      <t>总体情况：1.新建村内主道路约1.9公里，路基宽4.5m 沥青混凝土路面;通户道路约1.0公里，路基宽度 3.5m 沥青混凝土路面。涵洞工程新建 0.5m 圆管涵1道，钢波纹管涵 6道，共计 36.8m;排水工程新建混凝土边沟709m。路基防护工程新建混凝土挡土墙446m。2.新建太阳能路灯 30盏。3.新建公厕两座，设置为旱厕，建筑面积60m。4.合作社改扩建约1400㎡及其附属混凝土场地共计约 92㎡。
可行性：1.</t>
    </r>
    <r>
      <rPr>
        <sz val="16"/>
        <color theme="1"/>
        <rFont val="Times New Roman"/>
        <charset val="134"/>
      </rPr>
      <t>‌</t>
    </r>
    <r>
      <rPr>
        <sz val="16"/>
        <color theme="1"/>
        <rFont val="宋体"/>
        <charset val="134"/>
      </rPr>
      <t>政策支持：国家及地方政府高度重视西藏地区的发展，出台了一系列扶持政策，</t>
    </r>
    <r>
      <rPr>
        <sz val="16"/>
        <color theme="1"/>
        <rFont val="Times New Roman"/>
        <charset val="134"/>
      </rPr>
      <t>‌</t>
    </r>
    <r>
      <rPr>
        <sz val="16"/>
        <color theme="1"/>
        <rFont val="宋体"/>
        <charset val="134"/>
      </rPr>
      <t>为乡村美丽宜居建设提供了有力的政策保障。2.</t>
    </r>
    <r>
      <rPr>
        <sz val="16"/>
        <color theme="1"/>
        <rFont val="Times New Roman"/>
        <charset val="134"/>
      </rPr>
      <t>‌</t>
    </r>
    <r>
      <rPr>
        <sz val="16"/>
        <color theme="1"/>
        <rFont val="宋体"/>
        <charset val="134"/>
      </rPr>
      <t>社会基础：随着教育普及和交通改善，西藏乡村地区的社会基础设施逐渐完善，居民对于改善生活环境的愿望日益强烈。技术支撑：现代建筑技术、环保技术以及信息技术的快速发展，为西藏乡村美丽宜居建设提供了有力的技术支撑。
必要性：1.</t>
    </r>
    <r>
      <rPr>
        <sz val="16"/>
        <color theme="1"/>
        <rFont val="Times New Roman"/>
        <charset val="134"/>
      </rPr>
      <t>‌</t>
    </r>
    <r>
      <rPr>
        <sz val="16"/>
        <color theme="1"/>
        <rFont val="宋体"/>
        <charset val="134"/>
      </rPr>
      <t>改善居民生活条件：通过美丽宜居建设，可以改善当地群众的居住条件、基础设施和公共服务，提高居民的生活质量。</t>
    </r>
    <r>
      <rPr>
        <sz val="16"/>
        <color theme="1"/>
        <rFont val="Times New Roman"/>
        <charset val="134"/>
      </rPr>
      <t>‌</t>
    </r>
    <r>
      <rPr>
        <sz val="16"/>
        <color theme="1"/>
        <rFont val="宋体"/>
        <charset val="134"/>
      </rPr>
      <t>2.</t>
    </r>
    <r>
      <rPr>
        <sz val="16"/>
        <color theme="1"/>
        <rFont val="Times New Roman"/>
        <charset val="134"/>
      </rPr>
      <t>‌</t>
    </r>
    <r>
      <rPr>
        <sz val="16"/>
        <color theme="1"/>
        <rFont val="宋体"/>
        <charset val="134"/>
      </rPr>
      <t>促进产业发展：依托当地资源优势，发展乡村旅游、特色农业等产业，</t>
    </r>
    <r>
      <rPr>
        <sz val="16"/>
        <color theme="1"/>
        <rFont val="Times New Roman"/>
        <charset val="134"/>
      </rPr>
      <t>‌</t>
    </r>
    <r>
      <rPr>
        <sz val="16"/>
        <color theme="1"/>
        <rFont val="宋体"/>
        <charset val="134"/>
      </rPr>
      <t>可以为乡村地区带来经济收益，促进居民增收。维护民族团结和社会稳定：通过改善乡村地区的生活条件和发展环境，可以增强当地居民对国家的认同感和归属感，</t>
    </r>
    <r>
      <rPr>
        <sz val="16"/>
        <color theme="1"/>
        <rFont val="Times New Roman"/>
        <charset val="134"/>
      </rPr>
      <t>‌</t>
    </r>
    <r>
      <rPr>
        <sz val="16"/>
        <color theme="1"/>
        <rFont val="宋体"/>
        <charset val="134"/>
      </rPr>
      <t>有利于维护民族团结和社会稳定。</t>
    </r>
  </si>
  <si>
    <t>小型公益性基础设施类</t>
  </si>
  <si>
    <t>巴青县拉西镇玉宗根村供水管网项目</t>
  </si>
  <si>
    <t>拉西镇玉宗根村</t>
  </si>
  <si>
    <t>建设内容：新建De63给水PE管2393m，De32给水PE管756m，高压塑料管DN25(接户管)1100m，新建中800砖砌阀门井4座，快速取水阀门井88座。
可行性：1.项目选址合理：拉西镇玉宗根村位于县城周边，多年前该村自有的5口机电井已出现供水不足，目前人口增加导致原有供水不足问题日益突出，实施管道工程可以解决供水问题。2.技术可行：项目采用成品井、高压水枪、水表等设备，技术成熟可靠，易于实施。3.供水来源可靠：项目供水依赖于巴青县现有的自来水，供水稳定性有保障。4.可操作性强：项目实施过程中，可根据实际情况进行调整，便于操作。
必要性：1.保障饮水安全：项目实施后，村民饮水安全得到有效保障。2.提升生活便利性：自来水的通户使村民在日常生活中能够更方便地进行洗衣、做饭、洗澡等活动。3.改善生活条件：项目实施后，村民的生活条件得到显著改善。</t>
  </si>
  <si>
    <t>巴青县拉西镇玉宗根村基础设施巩固提升项目</t>
  </si>
  <si>
    <t>建设内容：1号路长255.072米，宽3.5米，2号路长381.766米，宽3.5米。3号路长244.134米，宽3.5米。4号路长 192.913 米，宽3.5米。道路总长 1073.885米。配套设施为:太阳能路灯 30 盏、入户道路 792 米、硬化 1058 平方米、盖板边沟内径 0.4m*0.4m 长度 1391 米等。
可行性：符合高原和美乡村建设政策要求；现场满足施工条件；符合当地群众的实际需求且村委会已在全村开展宣讲活动，群众接受度高，群众基础可行；项目实施后可通过示范引领作用，不断推动区域环境整治持续向好；
必要性：房前屋后皆为土路，且宽窄不一，晴天灰尘发，雨天或雪天道路泥泞不堪，坑洼不平，对交通出行造成极为不便；现有排水沟部分处于瘫痪状态，无法达到正常使用条件；村内环境卫生极差，严重影响村容村貌，上述种种都不符合当前地方经济社会发展对基础设施的基本要求，而该项目的实施将改变村庄脏乱差的落后现状，通过完善基础设施条件，不断改善村庄形象，提升群众的获得感、幸福感，同时增加土地利用，节约资源，落实要素保障。</t>
  </si>
  <si>
    <t>巴青县雅安镇公随村给水维修项目</t>
  </si>
  <si>
    <t>雅安镇公随（2）村</t>
  </si>
  <si>
    <t xml:space="preserve">建设内容：新建设备用房24.48m及给水工程(管网工程 4790.00m，钢筋混凝土阀门井4座，排泥阀井3座，砖砌排泥湿井3座，减压阀井4座、集水池1座，蓄水池1座，过滤池1座，用户取水井42座)，购置紫外线消毒设备2套，太阳能光伏组件1组。
可行性：技术可行，随着科技的不断进步，给水维修技术日益成熟。针对本地的特殊地理和气候条件，可以采用适合的维修材料和工艺，确保维修效果的持久性。先进的检测设备能够准确地找出给水系统中的故障点，为维修工作提供有力的技术支持。人力资源方面，可以通过培训当地居民，组建维修队伍，提高项目的可持续性。
必要性：保障居民生活，水是生命之源，居民的生活离不开稳定的供水。给水维修项目可以确保居民能够获得安全、可靠的饮用水，提高生活质量。合理的给水系统可以减少水资源的浪费和污染，保护高原地区脆弱的生态环境。
项目效益分析：1. 经济效益：减少因供水不足或水质问题导致的经济损失。例如，农牧业生产中，稳定的供水可以提高农作物和牲畜的产量；旅游业中，良好的供水条件可以吸引更多游客，增加旅游收入。降低维修成本。及时维修给水系统可以避免故障扩大，减少后期维修的费用。2. 社会效益：提高居民的生活满意度和幸福感。稳定的供水可以减少居民为获取水源而付出的时间和精力，让他们有更多的时间从事生产和其他活动。促进社会稳定。可靠的供水是社会稳定的重要因素之一，维修项目可以减少因供水问题引发的社会矛盾。3. 生态效益：保护水资源。维修给水系统可以减少水资源的浪费和污染，提高水资源的利用效率，保护当地的生态环境。促进生态平衡。良好的供水条件可以支持高原地区的生态系统，维持生物多样性。
</t>
  </si>
  <si>
    <t>续建</t>
  </si>
  <si>
    <t>巴青县拉西镇龙桑沟防洪治理工程</t>
  </si>
  <si>
    <t>总体情况：建设混凝土防洪堤2.5公里，下河踏步两座。
可行性：场地条件符合相关规范要求，适宜项目建设；村委会已在全村开展宣讲活动，群众接受度高，群众基础可行。
必要性：申报村庄人口相对集中，雨季时期，山洪较大，影响群众正常出行及生活安全。建设防洪堤可有效将山洪集中引流排放，保护群众生命财产安全。
项目效益分析：1.社会效益，提高防洪能力：通过建设2.5公里的混凝土防洪堤和两座下河踏步，可以有效提高村庄的防洪能力，减少雨季山洪对村民生活和出行的影响。保障生命财产安全：防洪堤的建设将显著降低洪水灾害对村民生命财产的威胁，确保群众生命安全，减少因灾害造成的经济损失。改善生活环境：防洪堤的建设有助于改善村庄的整体生活环境，提升村民的生活质量。2.经济效益，减少经济损失：防洪堤的建设将减少因山洪造成的农作物损失、房屋损坏等经济损失，长期来看，具有较高的经济效益。提高生产效率：防洪堤的建设有助于保障农业生产活动的正常进行，减少因洪水导致的生产中断，提高生产效率。3.环境效益，生态保护：防洪堤的建设有助于保护村庄周边的生态环境，减少洪水对自然环境的破坏。水土保持：通过有效的引流排放，防洪堤有助于减少水土流失，保持土壤肥力，有利于农业可持续发展。4.综合效益，提升村庄形象：防洪堤的建设将提升村庄的整体形象，增强村民的归属感和自豪感。促进社会稳定：防洪堤的建设有助于减少因灾害引发的社会问题，促进村庄的长期稳定发展。</t>
  </si>
  <si>
    <t>巴青县雅安镇恰沃卡村桥梁项目</t>
  </si>
  <si>
    <t>总体情况：本项目路线全长0.46km，主要是桥梁工程，其中：新建一座1×13米预应力混凝土空心板桥，桥梁全长21.04米，新建一座4×20米预应力混凝土T梁，桥梁全长88.04米。
可行性：场地条件符合相关规范要求，适宜项目建设；村委会已在全村开展宣讲活动，群众接受度高，群众基础可行。
必要性：申报村庄人口相对集中，群众、牲畜通行流量相对较大，且通行设施简易落后，可进一步补齐群众、牲畜通行需求，提供安全保障。
项目效益分析：1.社会效益，本项目的实施对于巩固提升雅安镇道路基础附属设施，解决道路坑洼，改善现状排水能力不足问题，加快雅安镇辖区开发建设具有十分重要的意义。2.生态效益，项目污染物产生量少，施工工期较短，对水环境、大气环境、声环境和生态环境的影响较小，项目建成后不产生生态污染问题。3.可持续性，减少周边居民日常出行安全隐患，预计惠及250户1300人。</t>
  </si>
  <si>
    <t>人居环境整治类</t>
  </si>
  <si>
    <t>巴青县江绵乡坡荣塘村人居环境整治提升项目</t>
  </si>
  <si>
    <t>江绵乡坡荣塘村</t>
  </si>
  <si>
    <t>总体情况：新建4.5米沥青路约4.5公里，4.5米混凝土路约0.5公里，道路均设置边沟，涵三处，路灯30盏，1米宽盖板排水沟约100米，入户道路及附属约3000平米。
可行性和必要性：目前巴青县江绵乡坡荣塘村现有基础设施落后，村内道路一部分为混凝土路面、大部分为砂石路面及未开发道路，道路坑洼不平。一是制约此段交通带动，影响居民出行；二是对村民出行安全影响，污水、排水设施整体欠缺；三是村内照明设施不完善，村内村容村貌凌乱，居民等周边环境脏、乱、差，影响村域内形象，综合以上原因实施该项目。</t>
  </si>
  <si>
    <t>巴青县贡日乡玛紫村人居环境整治提升项目</t>
  </si>
  <si>
    <t>贡日乡玛紫村</t>
  </si>
  <si>
    <t>项目内容：新建沥青混凝土路，其中1号路为乡村支路长 298米，红线宽4.5米;2号路为乡村支路长1324.191米，红线宽 4.5 米;3号路为乡村支路长778.414 米，红线宽4.5米;4号路为乡村支路长 375 米，红线宽4.5 米;5 号路仅修复重建道路两侧破损排水沟，水沟修复长度737米。配套设施为:太阳能路灯 30盏、交安工程。项目另涉及新建业务管理区151.41平方米,加工区 186.15 平方米,仓储区 259.6平方米,销售区 57.76平方米，新建旱厕(1)16.45 平方米、旱厕(2)30.45 平方米室外附属工程和设备及工器具购置等。
可行性：符合高原和美乡村建设政策及“三区三线六防”要求；现场满足施工条件；符合当地群众的实际需求且村委会已在全村开展宣讲活动，群众接受度高，群众基础可行；项目实施后可进一步补齐和美乡村建设标准，通过示范引领作用，不断推动区域环境整治持续向好；
必要性：2022年投资1150万元实施污水管网工程和改建7~13号道路维修9636㎡，实施污水储户管UPVC DN150 3555m以及采购设备污水净化罐1套，该项目的实施将进一步补齐项目区基础设施，将进一步改变村庄脏乱差的落后现状，通过完善基础设施条件，不断改善村庄形象，提升群众的获得感、幸福感，同时增加土地利用，节约资源，落实要素保障。</t>
  </si>
  <si>
    <t>巴青县阿秀乡察荣塘村人居环境整治提升项目</t>
  </si>
  <si>
    <t>阿秀乡察荣塘村</t>
  </si>
  <si>
    <t>建设内容：1号路长360.825米，宽3.5 米。2号路长 1579.592米，宽3.5米。3号路长 273.37 米，宽3.5 米。4 号路长 490.546 米，宽 3.5米。5号路长 254.918米，宽3.5 米。6号路长 344.016 米，宽 3.5 米。道路总长 3303.265 米。配套设施为:入户道路硬化 10144平方米、太阳能路灯29 盏、合作社1座(二层建筑面积826.64平方米)、人行步道台阶长 43米、盖板边沟内径长度1580米、拦沙拦水坝1处、1号排水沟C25 混凝土 3.5mx1.5m 长 30 米等。
可行性：符合高原和美乡村建设政策要求；现场满足施工条件；符合当地群众的实际需求且村委会已在全村开展宣讲活动，群众接受度高，群众基础可行；项目实施后可通过示范引领作用，不断推动区域环境整治持续向好；
必要性：房前屋后皆为土路，且宽窄不一，晴天灰尘发，雨天或雪天道路泥泞不堪，坑洼不平，对交通出行造成极为不便；现有排水沟部分处于瘫痪状态，无法达到正常使用条件；村内环境卫生极差，严重影响村容村貌，不符合当前地方经济社会发展对基础设施的基本要求，而该项目的实施将改变村庄脏乱差的落后现状，通过完善基础设施条件，不断改善村庄形象，提升群众的获得感、幸福感，同时增加土地利用，节约资源，落实要素保障。</t>
  </si>
  <si>
    <t>巴青县江绵乡索日亚那村人居环境整治提升项目</t>
  </si>
  <si>
    <t>江绵乡索日亚那村</t>
  </si>
  <si>
    <t>总体情况：1.路面3.5m 宽道路2条,长218.524m;其中1号路长108.569m,2号路长109.955m;2.入户道路或场地硬化4560.90m:3.社区内部太阳能路灯30盏:4.冲沟整治195.138m;5.新建2座公共卫生间、水泵房、产业用房，机井2座。
可行性：符合高原和美乡村建设政策要求；现场满足施工条件；符合当地群众的实际需求且村委会已在全村开展宣讲活动，群众接受度高，群众基础可行；项目实施后可通过示范引领作用，不断推动区域环境整治持续向好；
必要性：目前索日亚那村现有基础设施落后，村内道路一部分为混凝土路面、大部分为砂石路面及未开发道路，道路坑洼不平。一是制约此段交通带动，影响居民出行；二是对村民出行安全影响，污水、排水设施整体欠缺；三是村内照明设施不完善，村内村容村貌凌乱，居民等周边环境脏、乱、差，影响村域内形象。</t>
  </si>
  <si>
    <t>巴青县拉西镇勒玛塘村人居环境整治提升项目</t>
  </si>
  <si>
    <t>拉西镇勒玛塘村</t>
  </si>
  <si>
    <t>建设内容：1号路、2号路、3号路、入户道路、配套设施工程、消杀过滤设备用房、水磨房、建筑配套设施工程、设备及工器具购置。其中，1号路包括道路工程53.20㎡、桥梁工程22.04m、交安工程2套；2号路包括道路工程65.85㎡、桥梁工程22.04m、交安工程2套；3号路包括道路工程96.80㎡、桥梁工程22.04m、交安工程2套；入户道路包括道路工程1989.00㎡、拆除工程1000.00㎡；配套设施工程包括钢筋混凝土盖板边沟1389.00m、太阳能路灯28盏、防护工程785.00m、给水工程1项；消杀过滤设备用房24.48㎡；水磨房63.36㎡；建筑配套设施工程包括混凝土硬化27.06㎡、引水槽50.00m、室外电气工程1项；设备及工器具购置包括紫外线消杀设备2台、水动力磨浆机2套。
可行性：符合高原和美乡村建设政策要求；现场满足施工条件；符合当地群众的实际需求且村委会已在全村开展宣讲活动，群众接受度高，群众基础可行；项目实施后可通过示范引领作用，不断推动区域环境整治持续向好；
必要性：房前屋后皆为土路，且宽窄不一，晴天灰尘发，雨天或雪天道路泥泞不堪，坑洼不平，对交通出行造成极为不便；现有排水沟部分处于瘫痪状态，无法达到正常使用条件；村内环境卫生极差，严重影响村容村貌，上述种种都不符合当前地方经济社会发展对基础设施的基本要求，而该项目的实施将改变村庄脏乱差的落后现状，通过完善基础设施条件，不断改善村庄形象，提升群众的获得感、幸福感，同时增加土地利用，节约资源，落实要素保障。</t>
  </si>
  <si>
    <t>巴青县拉西镇察定康村人居环境整治提升项目</t>
  </si>
  <si>
    <t>拉西镇察定康(22)村</t>
  </si>
  <si>
    <t>建设内容：括1号路，2号路，配套设施工程，1#机井房、2#机井房，室外附属工程，设备及工器具购置。其中，1号路包括路基土石方工程1项、道路工程 3219.00㎡、挡土墙工程 177.50m、排水沟工程 631.86m、护栏工程 702.00m、涵洞工程 27.50m、交通工程 12 套、太阳能路灯 27盏，2号路包括路基土石方工程1项、道路工程 1495.00㎡挡土墙工程 185.90m、护栏工程 400.00m、涵洞工程 12.50m、交通工程6套、太阳能路灯3盏，配套设施工程包括路基土石方工程1项、路面工程 8010.00㎡、给水管网1项、护栏工程 870.00㎡.1#机井房14.80㎡，2#机井房14.80㎡，室外附属工程包括水泥硬化 34.74㎡、室外电气工程1项，设备及工器具购置包括深井泵 2台、隔膜气压水罐2台、紫外线消杀设备2台。
可行性：符合高原和美乡村建设政策要求；现场满足施工条件；符合当地群众的实际需求且村委会已在全村开展宣讲活动，群众接受度高，群众基础可行；项目实施后可通过示范引领作用，不断推动区域环境整治持续向好；
必要性：房前屋后皆为土路，且宽窄不一，晴天灰尘发，雨天或雪天道路泥泞不堪，坑洼不平，对交通出行造成极为不便；现有排水沟部分处于瘫痪状态，无法达到正常使用条件；村内环境卫生极差，严重影响村容村貌，上述种种都不符合当前地方经济社会发展对基础设施的基本要求，而该项目的实施将改变村庄脏乱差的落后现状，通过完善基础设施条件，不断改善村庄形象，提升群众的获得感、幸福感，同时增加土地利用，节约资源，落实要素保障。
项目效益分析：经济效益：1、带动产业发展：依托现有温泉资源打造温泉馆。温泉馆的盈利模式多样化，除了门票收入外，还可以通过提供住宿、餐饮、SPA按摩、养生课程等增值服务来实现多元化收入。温泉馆还可以与周边景点、特色文化相结合，打造独具特色的旅游线路，吸引游客，增加收入来源。2、带动劳动就业：项目建设过程中产生大量的劳动就业岗位。可增加农民的工资性收入。同时产业的发展也会带动相关产业链的延伸，进一步促进经济增长。社会效益：1、方便居民出行：村民出行更加便捷、安全，无论是日常的生产生活出行，还是孩子上学、老人就医等都能得到更好的保障，提升了村民的生活质量。2、加强城乡联系：促进城乡之间的人员、物资、信息交流，缩小城乡差距，有利于城市的先进技术、文化、理念等向乡村传播，推动乡村的发展和进步。3、提升乡村形象：改善乡村的基础设施条件，展现出乡村的新面貌，增强乡村的吸引力和凝聚力，激发村民对家乡的热爱和建设热情。4、增强村民幸福感：满足了村民对美好生活的向往，增强了村民对乡村振兴工作的认同感和满意度，有利于社会的和谐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</si>
</sst>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31">
    <font>
      <sz val="11"/>
      <color theme="1"/>
      <name val="宋体"/>
      <charset val="134"/>
      <scheme val="minor"/>
    </font>
    <font>
      <sz val="11"/>
      <color theme="1"/>
      <name val="宋体"/>
      <charset val="134"/>
    </font>
    <font>
      <sz val="16"/>
      <color theme="1"/>
      <name val="宋体"/>
      <charset val="134"/>
    </font>
    <font>
      <sz val="18"/>
      <color theme="1"/>
      <name val="宋体"/>
      <charset val="134"/>
    </font>
    <font>
      <b/>
      <sz val="48"/>
      <color theme="1"/>
      <name val="宋体"/>
      <charset val="134"/>
    </font>
    <font>
      <b/>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0"/>
      <name val="宋体"/>
      <charset val="134"/>
    </font>
    <font>
      <sz val="10"/>
      <name val="Arial"/>
      <charset val="134"/>
    </font>
    <font>
      <sz val="12"/>
      <name val="宋体"/>
      <charset val="134"/>
    </font>
    <font>
      <sz val="16"/>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pplyProtection="0">
      <alignment vertical="center"/>
    </xf>
    <xf numFmtId="0" fontId="0" fillId="0" borderId="0">
      <alignment vertical="center"/>
    </xf>
    <xf numFmtId="0" fontId="26" fillId="0" borderId="0">
      <protection locked="0"/>
    </xf>
    <xf numFmtId="0" fontId="27" fillId="0" borderId="0"/>
    <xf numFmtId="0" fontId="28" fillId="0" borderId="0">
      <protection locked="0"/>
    </xf>
    <xf numFmtId="0" fontId="25" fillId="0" borderId="0" applyProtection="0"/>
    <xf numFmtId="0" fontId="0" fillId="0" borderId="0">
      <alignment vertical="center"/>
    </xf>
    <xf numFmtId="0" fontId="25" fillId="0" borderId="0">
      <alignment vertical="center"/>
    </xf>
    <xf numFmtId="0" fontId="29" fillId="0" borderId="0">
      <alignment vertical="center"/>
    </xf>
  </cellStyleXfs>
  <cellXfs count="32">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NumberFormat="1" applyFont="1" applyFill="1" applyAlignment="1">
      <alignment horizontal="center" vertical="center" wrapText="1"/>
    </xf>
    <xf numFmtId="0" fontId="4" fillId="2" borderId="0" xfId="51" applyNumberFormat="1" applyFont="1" applyFill="1" applyAlignment="1" applyProtection="1">
      <alignment horizontal="center" vertical="center" wrapText="1"/>
    </xf>
    <xf numFmtId="0" fontId="4" fillId="2" borderId="0" xfId="51" applyNumberFormat="1" applyFont="1" applyFill="1" applyAlignment="1" applyProtection="1">
      <alignment horizontal="left" vertical="center" wrapText="1"/>
    </xf>
    <xf numFmtId="0" fontId="5" fillId="2" borderId="0" xfId="51" applyNumberFormat="1" applyFont="1" applyFill="1" applyBorder="1" applyAlignment="1" applyProtection="1">
      <alignment horizontal="left" vertical="center" wrapText="1"/>
    </xf>
    <xf numFmtId="31" fontId="5" fillId="2" borderId="0" xfId="51" applyNumberFormat="1" applyFont="1" applyFill="1" applyBorder="1" applyAlignment="1" applyProtection="1">
      <alignment horizontal="left" vertical="center" wrapText="1"/>
    </xf>
    <xf numFmtId="0" fontId="5" fillId="2" borderId="0" xfId="51" applyNumberFormat="1" applyFont="1" applyFill="1" applyBorder="1" applyAlignment="1" applyProtection="1">
      <alignment horizontal="center" vertical="center" wrapText="1"/>
    </xf>
    <xf numFmtId="176" fontId="5" fillId="2" borderId="0" xfId="51" applyNumberFormat="1" applyFont="1" applyFill="1" applyAlignment="1" applyProtection="1">
      <alignment horizontal="center" vertical="center" wrapText="1"/>
    </xf>
    <xf numFmtId="0" fontId="5" fillId="2" borderId="1" xfId="51" applyNumberFormat="1" applyFont="1" applyFill="1" applyBorder="1" applyAlignment="1" applyProtection="1">
      <alignment horizontal="center" vertical="center" wrapText="1"/>
    </xf>
    <xf numFmtId="0"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1"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177"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xf>
    <xf numFmtId="0" fontId="2" fillId="2" borderId="1" xfId="51" applyNumberFormat="1" applyFont="1" applyFill="1" applyBorder="1" applyAlignment="1" applyProtection="1">
      <alignment horizontal="center" vertical="center" wrapText="1"/>
    </xf>
    <xf numFmtId="43" fontId="2"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副本西藏自治区贫困县统筹整合使用财政涉农资金情况统计表（模版）参考表" xfId="49"/>
    <cellStyle name="常规 6" xfId="50"/>
    <cellStyle name="常规 51" xfId="51"/>
    <cellStyle name="常规 2 3" xfId="52"/>
    <cellStyle name="常规_项目投入明细_8" xfId="53"/>
    <cellStyle name="常规 2 14" xfId="54"/>
    <cellStyle name="常规 2" xfId="55"/>
    <cellStyle name="常规 51 2" xfId="56"/>
    <cellStyle name="常规 3"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4</xdr:row>
      <xdr:rowOff>0</xdr:rowOff>
    </xdr:from>
    <xdr:to>
      <xdr:col>0</xdr:col>
      <xdr:colOff>120015</xdr:colOff>
      <xdr:row>4</xdr:row>
      <xdr:rowOff>171450</xdr:rowOff>
    </xdr:to>
    <xdr:pic>
      <xdr:nvPicPr>
        <xdr:cNvPr id="2" name="图片 3334"/>
        <xdr:cNvPicPr>
          <a:picLocks noChangeAspect="1"/>
        </xdr:cNvPicPr>
      </xdr:nvPicPr>
      <xdr:blipFill>
        <a:blip r:embed="rId1"/>
        <a:stretch>
          <a:fillRect/>
        </a:stretch>
      </xdr:blipFill>
      <xdr:spPr>
        <a:xfrm>
          <a:off x="0" y="2312035"/>
          <a:ext cx="120015" cy="171450"/>
        </a:xfrm>
        <a:prstGeom prst="rect">
          <a:avLst/>
        </a:prstGeom>
        <a:noFill/>
        <a:ln w="9525">
          <a:noFill/>
        </a:ln>
      </xdr:spPr>
    </xdr:pic>
    <xdr:clientData/>
  </xdr:twoCellAnchor>
  <xdr:twoCellAnchor editAs="oneCell">
    <xdr:from>
      <xdr:col>0</xdr:col>
      <xdr:colOff>0</xdr:colOff>
      <xdr:row>4</xdr:row>
      <xdr:rowOff>0</xdr:rowOff>
    </xdr:from>
    <xdr:to>
      <xdr:col>0</xdr:col>
      <xdr:colOff>120015</xdr:colOff>
      <xdr:row>4</xdr:row>
      <xdr:rowOff>189230</xdr:rowOff>
    </xdr:to>
    <xdr:pic>
      <xdr:nvPicPr>
        <xdr:cNvPr id="10" name="图片 3334"/>
        <xdr:cNvPicPr>
          <a:picLocks noChangeAspect="1"/>
        </xdr:cNvPicPr>
      </xdr:nvPicPr>
      <xdr:blipFill>
        <a:blip r:embed="rId1"/>
        <a:stretch>
          <a:fillRect/>
        </a:stretch>
      </xdr:blipFill>
      <xdr:spPr>
        <a:xfrm>
          <a:off x="0" y="2312035"/>
          <a:ext cx="120015" cy="189230"/>
        </a:xfrm>
        <a:prstGeom prst="rect">
          <a:avLst/>
        </a:prstGeom>
        <a:noFill/>
        <a:ln w="9525">
          <a:noFill/>
        </a:ln>
      </xdr:spPr>
    </xdr:pic>
    <xdr:clientData/>
  </xdr:twoCellAnchor>
  <xdr:twoCellAnchor editAs="oneCell">
    <xdr:from>
      <xdr:col>3</xdr:col>
      <xdr:colOff>617220</xdr:colOff>
      <xdr:row>4</xdr:row>
      <xdr:rowOff>0</xdr:rowOff>
    </xdr:from>
    <xdr:to>
      <xdr:col>3</xdr:col>
      <xdr:colOff>737870</xdr:colOff>
      <xdr:row>4</xdr:row>
      <xdr:rowOff>171450</xdr:rowOff>
    </xdr:to>
    <xdr:pic>
      <xdr:nvPicPr>
        <xdr:cNvPr id="13" name="图片 3335"/>
        <xdr:cNvPicPr>
          <a:picLocks noChangeAspect="1"/>
        </xdr:cNvPicPr>
      </xdr:nvPicPr>
      <xdr:blipFill>
        <a:blip r:embed="rId1"/>
        <a:stretch>
          <a:fillRect/>
        </a:stretch>
      </xdr:blipFill>
      <xdr:spPr>
        <a:xfrm>
          <a:off x="3072765" y="2312035"/>
          <a:ext cx="120650" cy="171450"/>
        </a:xfrm>
        <a:prstGeom prst="rect">
          <a:avLst/>
        </a:prstGeom>
        <a:noFill/>
        <a:ln w="9525">
          <a:noFill/>
        </a:ln>
      </xdr:spPr>
    </xdr:pic>
    <xdr:clientData/>
  </xdr:twoCellAnchor>
  <xdr:twoCellAnchor editAs="oneCell">
    <xdr:from>
      <xdr:col>9</xdr:col>
      <xdr:colOff>19050</xdr:colOff>
      <xdr:row>4</xdr:row>
      <xdr:rowOff>0</xdr:rowOff>
    </xdr:from>
    <xdr:to>
      <xdr:col>9</xdr:col>
      <xdr:colOff>38735</xdr:colOff>
      <xdr:row>4</xdr:row>
      <xdr:rowOff>191135</xdr:rowOff>
    </xdr:to>
    <xdr:pic>
      <xdr:nvPicPr>
        <xdr:cNvPr id="104" name="图片 3337"/>
        <xdr:cNvPicPr>
          <a:picLocks noChangeAspect="1"/>
        </xdr:cNvPicPr>
      </xdr:nvPicPr>
      <xdr:blipFill>
        <a:blip r:embed="rId2"/>
        <a:stretch>
          <a:fillRect/>
        </a:stretch>
      </xdr:blipFill>
      <xdr:spPr>
        <a:xfrm>
          <a:off x="24839930" y="2312035"/>
          <a:ext cx="19685" cy="191135"/>
        </a:xfrm>
        <a:prstGeom prst="rect">
          <a:avLst/>
        </a:prstGeom>
        <a:noFill/>
        <a:ln w="9525">
          <a:noFill/>
        </a:ln>
      </xdr:spPr>
    </xdr:pic>
    <xdr:clientData/>
  </xdr:twoCellAnchor>
  <xdr:twoCellAnchor editAs="oneCell">
    <xdr:from>
      <xdr:col>10</xdr:col>
      <xdr:colOff>133350</xdr:colOff>
      <xdr:row>4</xdr:row>
      <xdr:rowOff>0</xdr:rowOff>
    </xdr:from>
    <xdr:to>
      <xdr:col>10</xdr:col>
      <xdr:colOff>266700</xdr:colOff>
      <xdr:row>4</xdr:row>
      <xdr:rowOff>191135</xdr:rowOff>
    </xdr:to>
    <xdr:pic>
      <xdr:nvPicPr>
        <xdr:cNvPr id="105" name="图片 3335"/>
        <xdr:cNvPicPr>
          <a:picLocks noChangeAspect="1"/>
        </xdr:cNvPicPr>
      </xdr:nvPicPr>
      <xdr:blipFill>
        <a:blip r:embed="rId1" cstate="print"/>
        <a:stretch>
          <a:fillRect/>
        </a:stretch>
      </xdr:blipFill>
      <xdr:spPr>
        <a:xfrm>
          <a:off x="26426795" y="2312035"/>
          <a:ext cx="133350" cy="191135"/>
        </a:xfrm>
        <a:prstGeom prst="rect">
          <a:avLst/>
        </a:prstGeom>
        <a:noFill/>
        <a:ln w="9525">
          <a:noFill/>
        </a:ln>
      </xdr:spPr>
    </xdr:pic>
    <xdr:clientData/>
  </xdr:twoCellAnchor>
  <xdr:twoCellAnchor editAs="oneCell">
    <xdr:from>
      <xdr:col>13</xdr:col>
      <xdr:colOff>0</xdr:colOff>
      <xdr:row>4</xdr:row>
      <xdr:rowOff>0</xdr:rowOff>
    </xdr:from>
    <xdr:to>
      <xdr:col>16</xdr:col>
      <xdr:colOff>19050</xdr:colOff>
      <xdr:row>4</xdr:row>
      <xdr:rowOff>191135</xdr:rowOff>
    </xdr:to>
    <xdr:pic>
      <xdr:nvPicPr>
        <xdr:cNvPr id="106" name="图片 3336"/>
        <xdr:cNvPicPr>
          <a:picLocks noChangeAspect="1"/>
        </xdr:cNvPicPr>
      </xdr:nvPicPr>
      <xdr:blipFill>
        <a:blip r:embed="rId2"/>
        <a:stretch>
          <a:fillRect/>
        </a:stretch>
      </xdr:blipFill>
      <xdr:spPr>
        <a:xfrm>
          <a:off x="29092525" y="2312035"/>
          <a:ext cx="19050" cy="191135"/>
        </a:xfrm>
        <a:prstGeom prst="rect">
          <a:avLst/>
        </a:prstGeom>
        <a:noFill/>
        <a:ln w="9525">
          <a:noFill/>
        </a:ln>
      </xdr:spPr>
    </xdr:pic>
    <xdr:clientData/>
  </xdr:twoCellAnchor>
  <xdr:twoCellAnchor editAs="oneCell">
    <xdr:from>
      <xdr:col>13</xdr:col>
      <xdr:colOff>19050</xdr:colOff>
      <xdr:row>4</xdr:row>
      <xdr:rowOff>0</xdr:rowOff>
    </xdr:from>
    <xdr:to>
      <xdr:col>16</xdr:col>
      <xdr:colOff>19685</xdr:colOff>
      <xdr:row>4</xdr:row>
      <xdr:rowOff>191135</xdr:rowOff>
    </xdr:to>
    <xdr:pic>
      <xdr:nvPicPr>
        <xdr:cNvPr id="107" name="图片 3337"/>
        <xdr:cNvPicPr>
          <a:picLocks noChangeAspect="1"/>
        </xdr:cNvPicPr>
      </xdr:nvPicPr>
      <xdr:blipFill>
        <a:blip r:embed="rId2"/>
        <a:stretch>
          <a:fillRect/>
        </a:stretch>
      </xdr:blipFill>
      <xdr:spPr>
        <a:xfrm>
          <a:off x="29092525" y="2312035"/>
          <a:ext cx="19685" cy="191135"/>
        </a:xfrm>
        <a:prstGeom prst="rect">
          <a:avLst/>
        </a:prstGeom>
        <a:noFill/>
        <a:ln w="9525">
          <a:noFill/>
        </a:ln>
      </xdr:spPr>
    </xdr:pic>
    <xdr:clientData/>
  </xdr:twoCellAnchor>
  <xdr:twoCellAnchor editAs="oneCell">
    <xdr:from>
      <xdr:col>7</xdr:col>
      <xdr:colOff>0</xdr:colOff>
      <xdr:row>4</xdr:row>
      <xdr:rowOff>0</xdr:rowOff>
    </xdr:from>
    <xdr:to>
      <xdr:col>7</xdr:col>
      <xdr:colOff>133350</xdr:colOff>
      <xdr:row>4</xdr:row>
      <xdr:rowOff>191135</xdr:rowOff>
    </xdr:to>
    <xdr:pic>
      <xdr:nvPicPr>
        <xdr:cNvPr id="108" name="图片 3335"/>
        <xdr:cNvPicPr>
          <a:picLocks noChangeAspect="1"/>
        </xdr:cNvPicPr>
      </xdr:nvPicPr>
      <xdr:blipFill>
        <a:blip r:embed="rId1" cstate="print"/>
        <a:stretch>
          <a:fillRect/>
        </a:stretch>
      </xdr:blipFill>
      <xdr:spPr>
        <a:xfrm>
          <a:off x="20672425" y="2312035"/>
          <a:ext cx="133350" cy="191135"/>
        </a:xfrm>
        <a:prstGeom prst="rect">
          <a:avLst/>
        </a:prstGeom>
        <a:noFill/>
        <a:ln w="9525">
          <a:noFill/>
        </a:ln>
      </xdr:spPr>
    </xdr:pic>
    <xdr:clientData/>
  </xdr:twoCellAnchor>
  <xdr:twoCellAnchor editAs="oneCell">
    <xdr:from>
      <xdr:col>7</xdr:col>
      <xdr:colOff>0</xdr:colOff>
      <xdr:row>4</xdr:row>
      <xdr:rowOff>0</xdr:rowOff>
    </xdr:from>
    <xdr:to>
      <xdr:col>7</xdr:col>
      <xdr:colOff>137160</xdr:colOff>
      <xdr:row>4</xdr:row>
      <xdr:rowOff>165735</xdr:rowOff>
    </xdr:to>
    <xdr:pic>
      <xdr:nvPicPr>
        <xdr:cNvPr id="2312" name="图片 3335"/>
        <xdr:cNvPicPr>
          <a:picLocks noChangeAspect="1"/>
        </xdr:cNvPicPr>
      </xdr:nvPicPr>
      <xdr:blipFill>
        <a:blip r:embed="rId1"/>
        <a:stretch>
          <a:fillRect/>
        </a:stretch>
      </xdr:blipFill>
      <xdr:spPr>
        <a:xfrm>
          <a:off x="20672425" y="2312035"/>
          <a:ext cx="137160" cy="165735"/>
        </a:xfrm>
        <a:prstGeom prst="rect">
          <a:avLst/>
        </a:prstGeom>
        <a:noFill/>
        <a:ln w="9525">
          <a:noFill/>
        </a:ln>
      </xdr:spPr>
    </xdr:pic>
    <xdr:clientData/>
  </xdr:twoCellAnchor>
  <xdr:twoCellAnchor editAs="oneCell">
    <xdr:from>
      <xdr:col>10</xdr:col>
      <xdr:colOff>132715</xdr:colOff>
      <xdr:row>4</xdr:row>
      <xdr:rowOff>0</xdr:rowOff>
    </xdr:from>
    <xdr:to>
      <xdr:col>10</xdr:col>
      <xdr:colOff>269875</xdr:colOff>
      <xdr:row>4</xdr:row>
      <xdr:rowOff>165735</xdr:rowOff>
    </xdr:to>
    <xdr:pic>
      <xdr:nvPicPr>
        <xdr:cNvPr id="2322" name="图片 3335"/>
        <xdr:cNvPicPr>
          <a:picLocks noChangeAspect="1"/>
        </xdr:cNvPicPr>
      </xdr:nvPicPr>
      <xdr:blipFill>
        <a:blip r:embed="rId1"/>
        <a:stretch>
          <a:fillRect/>
        </a:stretch>
      </xdr:blipFill>
      <xdr:spPr>
        <a:xfrm>
          <a:off x="26426160" y="2312035"/>
          <a:ext cx="137160" cy="165735"/>
        </a:xfrm>
        <a:prstGeom prst="rect">
          <a:avLst/>
        </a:prstGeom>
        <a:noFill/>
        <a:ln w="9525">
          <a:noFill/>
        </a:ln>
      </xdr:spPr>
    </xdr:pic>
    <xdr:clientData/>
  </xdr:twoCellAnchor>
  <xdr:twoCellAnchor editAs="oneCell">
    <xdr:from>
      <xdr:col>11</xdr:col>
      <xdr:colOff>132715</xdr:colOff>
      <xdr:row>4</xdr:row>
      <xdr:rowOff>0</xdr:rowOff>
    </xdr:from>
    <xdr:to>
      <xdr:col>11</xdr:col>
      <xdr:colOff>269875</xdr:colOff>
      <xdr:row>4</xdr:row>
      <xdr:rowOff>165735</xdr:rowOff>
    </xdr:to>
    <xdr:pic>
      <xdr:nvPicPr>
        <xdr:cNvPr id="2324" name="图片 3335"/>
        <xdr:cNvPicPr>
          <a:picLocks noChangeAspect="1"/>
        </xdr:cNvPicPr>
      </xdr:nvPicPr>
      <xdr:blipFill>
        <a:blip r:embed="rId1"/>
        <a:stretch>
          <a:fillRect/>
        </a:stretch>
      </xdr:blipFill>
      <xdr:spPr>
        <a:xfrm>
          <a:off x="27825700" y="2312035"/>
          <a:ext cx="137160" cy="165735"/>
        </a:xfrm>
        <a:prstGeom prst="rect">
          <a:avLst/>
        </a:prstGeom>
        <a:noFill/>
        <a:ln w="9525">
          <a:noFill/>
        </a:ln>
      </xdr:spPr>
    </xdr:pic>
    <xdr:clientData/>
  </xdr:twoCellAnchor>
  <xdr:twoCellAnchor editAs="oneCell">
    <xdr:from>
      <xdr:col>11</xdr:col>
      <xdr:colOff>0</xdr:colOff>
      <xdr:row>26</xdr:row>
      <xdr:rowOff>0</xdr:rowOff>
    </xdr:from>
    <xdr:to>
      <xdr:col>11</xdr:col>
      <xdr:colOff>137160</xdr:colOff>
      <xdr:row>26</xdr:row>
      <xdr:rowOff>165735</xdr:rowOff>
    </xdr:to>
    <xdr:pic>
      <xdr:nvPicPr>
        <xdr:cNvPr id="2352" name="图片 3335"/>
        <xdr:cNvPicPr>
          <a:picLocks noChangeAspect="1"/>
        </xdr:cNvPicPr>
      </xdr:nvPicPr>
      <xdr:blipFill>
        <a:blip r:embed="rId1"/>
        <a:stretch>
          <a:fillRect/>
        </a:stretch>
      </xdr:blipFill>
      <xdr:spPr>
        <a:xfrm>
          <a:off x="27692985" y="54717950"/>
          <a:ext cx="137160" cy="165735"/>
        </a:xfrm>
        <a:prstGeom prst="rect">
          <a:avLst/>
        </a:prstGeom>
        <a:noFill/>
        <a:ln w="9525">
          <a:noFill/>
        </a:ln>
      </xdr:spPr>
    </xdr:pic>
    <xdr:clientData/>
  </xdr:twoCellAnchor>
  <xdr:twoCellAnchor editAs="oneCell">
    <xdr:from>
      <xdr:col>9</xdr:col>
      <xdr:colOff>132715</xdr:colOff>
      <xdr:row>26</xdr:row>
      <xdr:rowOff>0</xdr:rowOff>
    </xdr:from>
    <xdr:to>
      <xdr:col>9</xdr:col>
      <xdr:colOff>269875</xdr:colOff>
      <xdr:row>26</xdr:row>
      <xdr:rowOff>165735</xdr:rowOff>
    </xdr:to>
    <xdr:pic>
      <xdr:nvPicPr>
        <xdr:cNvPr id="2354" name="图片 3335"/>
        <xdr:cNvPicPr>
          <a:picLocks noChangeAspect="1"/>
        </xdr:cNvPicPr>
      </xdr:nvPicPr>
      <xdr:blipFill>
        <a:blip r:embed="rId1"/>
        <a:stretch>
          <a:fillRect/>
        </a:stretch>
      </xdr:blipFill>
      <xdr:spPr>
        <a:xfrm>
          <a:off x="24953595" y="54717950"/>
          <a:ext cx="137160" cy="1657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
  <sheetViews>
    <sheetView tabSelected="1" view="pageBreakPreview" zoomScale="70" zoomScaleNormal="60" topLeftCell="E1" workbookViewId="0">
      <pane ySplit="4" topLeftCell="A5" activePane="bottomLeft" state="frozen"/>
      <selection/>
      <selection pane="bottomLeft" activeCell="I5" sqref="I5:L5"/>
    </sheetView>
  </sheetViews>
  <sheetFormatPr defaultColWidth="9" defaultRowHeight="22.7"/>
  <cols>
    <col min="1" max="1" width="6.59459459459459" style="3" customWidth="1"/>
    <col min="2" max="2" width="10.5315315315315" style="4" customWidth="1"/>
    <col min="3" max="3" width="17.7117117117117" style="4" customWidth="1"/>
    <col min="4" max="4" width="29.1171171171171" style="4" customWidth="1"/>
    <col min="5" max="5" width="173.738738738739" style="5" customWidth="1"/>
    <col min="6" max="6" width="24.045045045045" style="3" customWidth="1"/>
    <col min="7" max="7" width="31.5495495495495" style="3" customWidth="1"/>
    <col min="8" max="8" width="39" style="3" customWidth="1"/>
    <col min="9" max="9" width="19.8558558558559" style="3" customWidth="1"/>
    <col min="10" max="10" width="20.8918918918919" style="3" customWidth="1"/>
    <col min="11" max="12" width="19.8558558558559" style="3" customWidth="1"/>
    <col min="13" max="16" width="19.8558558558559" style="6" hidden="1" customWidth="1"/>
    <col min="17" max="17" width="26.2612612612613" style="3" customWidth="1"/>
    <col min="18" max="16384" width="9" style="1"/>
  </cols>
  <sheetData>
    <row r="1" s="1" customFormat="1" ht="61.25" spans="1:17">
      <c r="A1" s="7" t="s">
        <v>0</v>
      </c>
      <c r="B1" s="7"/>
      <c r="C1" s="7"/>
      <c r="D1" s="7"/>
      <c r="E1" s="8"/>
      <c r="F1" s="7"/>
      <c r="G1" s="7"/>
      <c r="H1" s="7"/>
      <c r="I1" s="7"/>
      <c r="J1" s="7"/>
      <c r="K1" s="7"/>
      <c r="L1" s="7"/>
      <c r="M1" s="7"/>
      <c r="N1" s="7"/>
      <c r="O1" s="7"/>
      <c r="P1" s="7"/>
      <c r="Q1" s="7"/>
    </row>
    <row r="2" s="2" customFormat="1" ht="20.15" spans="1:17">
      <c r="A2" s="9" t="s">
        <v>1</v>
      </c>
      <c r="B2" s="9"/>
      <c r="C2" s="9"/>
      <c r="D2" s="9"/>
      <c r="E2" s="10"/>
      <c r="F2" s="11"/>
      <c r="G2" s="11"/>
      <c r="H2" s="11"/>
      <c r="I2" s="11"/>
      <c r="J2" s="11"/>
      <c r="K2" s="11"/>
      <c r="L2" s="11"/>
      <c r="M2" s="11"/>
      <c r="N2" s="11"/>
      <c r="O2" s="11"/>
      <c r="P2" s="11"/>
      <c r="Q2" s="12" t="s">
        <v>2</v>
      </c>
    </row>
    <row r="3" s="2" customFormat="1" ht="20.1" spans="1:17">
      <c r="A3" s="13" t="s">
        <v>3</v>
      </c>
      <c r="B3" s="13" t="s">
        <v>4</v>
      </c>
      <c r="C3" s="14" t="s">
        <v>5</v>
      </c>
      <c r="D3" s="13" t="s">
        <v>6</v>
      </c>
      <c r="E3" s="13" t="s">
        <v>7</v>
      </c>
      <c r="F3" s="13" t="s">
        <v>8</v>
      </c>
      <c r="G3" s="13" t="s">
        <v>9</v>
      </c>
      <c r="H3" s="13" t="s">
        <v>10</v>
      </c>
      <c r="I3" s="13"/>
      <c r="J3" s="13"/>
      <c r="K3" s="13"/>
      <c r="L3" s="13"/>
      <c r="M3" s="13"/>
      <c r="N3" s="13"/>
      <c r="O3" s="13"/>
      <c r="P3" s="13"/>
      <c r="Q3" s="13" t="s">
        <v>11</v>
      </c>
    </row>
    <row r="4" s="2" customFormat="1" ht="80.55" spans="1:17">
      <c r="A4" s="13"/>
      <c r="B4" s="13"/>
      <c r="C4" s="14"/>
      <c r="D4" s="13"/>
      <c r="E4" s="13"/>
      <c r="F4" s="13"/>
      <c r="G4" s="13"/>
      <c r="H4" s="13" t="s">
        <v>12</v>
      </c>
      <c r="I4" s="13" t="s">
        <v>13</v>
      </c>
      <c r="J4" s="13" t="s">
        <v>14</v>
      </c>
      <c r="K4" s="13" t="s">
        <v>15</v>
      </c>
      <c r="L4" s="13" t="s">
        <v>16</v>
      </c>
      <c r="M4" s="13" t="s">
        <v>17</v>
      </c>
      <c r="N4" s="13" t="s">
        <v>18</v>
      </c>
      <c r="O4" s="13" t="s">
        <v>19</v>
      </c>
      <c r="P4" s="13" t="s">
        <v>20</v>
      </c>
      <c r="Q4" s="13"/>
    </row>
    <row r="5" s="2" customFormat="1" ht="54" customHeight="1" spans="1:17">
      <c r="A5" s="15" t="s">
        <v>21</v>
      </c>
      <c r="B5" s="16"/>
      <c r="C5" s="16"/>
      <c r="D5" s="17"/>
      <c r="E5" s="18">
        <f t="shared" ref="E5:L5" si="0">SUM(E6+E12+E14+E20)</f>
        <v>17</v>
      </c>
      <c r="F5" s="18"/>
      <c r="G5" s="19"/>
      <c r="H5" s="18">
        <f>I5+J5+K5+L5</f>
        <v>15365.53</v>
      </c>
      <c r="I5" s="18">
        <f t="shared" si="0"/>
        <v>11436</v>
      </c>
      <c r="J5" s="18">
        <f t="shared" si="0"/>
        <v>3251.31</v>
      </c>
      <c r="K5" s="18">
        <f t="shared" si="0"/>
        <v>328.22</v>
      </c>
      <c r="L5" s="18">
        <f t="shared" si="0"/>
        <v>350</v>
      </c>
      <c r="M5" s="18"/>
      <c r="N5" s="20"/>
      <c r="O5" s="20"/>
      <c r="P5" s="20"/>
      <c r="Q5" s="18"/>
    </row>
    <row r="6" s="2" customFormat="1" ht="66" customHeight="1" spans="1:17">
      <c r="A6" s="21" t="s">
        <v>22</v>
      </c>
      <c r="B6" s="22"/>
      <c r="C6" s="22"/>
      <c r="D6" s="23"/>
      <c r="E6" s="18">
        <v>5</v>
      </c>
      <c r="F6" s="18"/>
      <c r="G6" s="18"/>
      <c r="H6" s="18">
        <f t="shared" ref="H6:H26" si="1">I6+J6+K6+L6</f>
        <v>835.93</v>
      </c>
      <c r="I6" s="20">
        <f t="shared" ref="H6:L6" si="2">SUM(I7:I11)</f>
        <v>560.81</v>
      </c>
      <c r="J6" s="20">
        <f t="shared" si="2"/>
        <v>170</v>
      </c>
      <c r="K6" s="20">
        <f t="shared" si="2"/>
        <v>93.12</v>
      </c>
      <c r="L6" s="20">
        <f t="shared" si="2"/>
        <v>12</v>
      </c>
      <c r="M6" s="20"/>
      <c r="N6" s="20"/>
      <c r="O6" s="20"/>
      <c r="P6" s="20"/>
      <c r="Q6" s="18"/>
    </row>
    <row r="7" s="2" customFormat="1" ht="342" spans="1:17">
      <c r="A7" s="18">
        <v>1</v>
      </c>
      <c r="B7" s="18" t="s">
        <v>23</v>
      </c>
      <c r="C7" s="18" t="s">
        <v>24</v>
      </c>
      <c r="D7" s="18" t="s">
        <v>25</v>
      </c>
      <c r="E7" s="24" t="s">
        <v>26</v>
      </c>
      <c r="F7" s="18" t="s">
        <v>27</v>
      </c>
      <c r="G7" s="18" t="s">
        <v>28</v>
      </c>
      <c r="H7" s="18">
        <f t="shared" si="1"/>
        <v>450</v>
      </c>
      <c r="I7" s="20">
        <v>368</v>
      </c>
      <c r="J7" s="20">
        <v>70</v>
      </c>
      <c r="K7" s="20"/>
      <c r="L7" s="20">
        <v>12</v>
      </c>
      <c r="M7" s="18"/>
      <c r="N7" s="20"/>
      <c r="O7" s="20"/>
      <c r="P7" s="20"/>
      <c r="Q7" s="18"/>
    </row>
    <row r="8" s="2" customFormat="1" ht="349" customHeight="1" spans="1:17">
      <c r="A8" s="21">
        <v>2</v>
      </c>
      <c r="B8" s="18" t="s">
        <v>23</v>
      </c>
      <c r="C8" s="18" t="s">
        <v>29</v>
      </c>
      <c r="D8" s="18" t="s">
        <v>21</v>
      </c>
      <c r="E8" s="25" t="s">
        <v>30</v>
      </c>
      <c r="F8" s="18" t="s">
        <v>27</v>
      </c>
      <c r="G8" s="18" t="s">
        <v>28</v>
      </c>
      <c r="H8" s="18">
        <f t="shared" si="1"/>
        <v>95.93</v>
      </c>
      <c r="I8" s="26">
        <v>52.81</v>
      </c>
      <c r="J8" s="26">
        <v>0</v>
      </c>
      <c r="K8" s="26">
        <f>44.69-1.57</f>
        <v>43.12</v>
      </c>
      <c r="L8" s="26">
        <v>0</v>
      </c>
      <c r="M8" s="20"/>
      <c r="N8" s="20"/>
      <c r="O8" s="20"/>
      <c r="P8" s="20"/>
      <c r="Q8" s="18"/>
    </row>
    <row r="9" s="2" customFormat="1" ht="232" customHeight="1" spans="1:17">
      <c r="A9" s="21">
        <v>3</v>
      </c>
      <c r="B9" s="18" t="s">
        <v>23</v>
      </c>
      <c r="C9" s="18" t="s">
        <v>31</v>
      </c>
      <c r="D9" s="18" t="s">
        <v>21</v>
      </c>
      <c r="E9" s="25" t="s">
        <v>32</v>
      </c>
      <c r="F9" s="18" t="s">
        <v>27</v>
      </c>
      <c r="G9" s="18" t="s">
        <v>28</v>
      </c>
      <c r="H9" s="18">
        <f t="shared" si="1"/>
        <v>150</v>
      </c>
      <c r="I9" s="26">
        <v>0</v>
      </c>
      <c r="J9" s="26">
        <v>100</v>
      </c>
      <c r="K9" s="26">
        <v>50</v>
      </c>
      <c r="L9" s="26">
        <v>0</v>
      </c>
      <c r="M9" s="20"/>
      <c r="N9" s="20"/>
      <c r="O9" s="20"/>
      <c r="P9" s="20"/>
      <c r="Q9" s="18"/>
    </row>
    <row r="10" s="2" customFormat="1" ht="201" spans="1:17">
      <c r="A10" s="21">
        <v>4</v>
      </c>
      <c r="B10" s="18" t="s">
        <v>23</v>
      </c>
      <c r="C10" s="18" t="s">
        <v>33</v>
      </c>
      <c r="D10" s="18" t="s">
        <v>34</v>
      </c>
      <c r="E10" s="25" t="s">
        <v>35</v>
      </c>
      <c r="F10" s="18" t="s">
        <v>27</v>
      </c>
      <c r="G10" s="18" t="s">
        <v>36</v>
      </c>
      <c r="H10" s="18">
        <f t="shared" si="1"/>
        <v>70</v>
      </c>
      <c r="I10" s="26">
        <v>70</v>
      </c>
      <c r="J10" s="26">
        <v>0</v>
      </c>
      <c r="K10" s="26">
        <v>0</v>
      </c>
      <c r="L10" s="26">
        <v>0</v>
      </c>
      <c r="M10" s="20"/>
      <c r="N10" s="20"/>
      <c r="O10" s="20"/>
      <c r="P10" s="20"/>
      <c r="Q10" s="18"/>
    </row>
    <row r="11" s="2" customFormat="1" ht="201" spans="1:17">
      <c r="A11" s="21">
        <v>5</v>
      </c>
      <c r="B11" s="18" t="s">
        <v>23</v>
      </c>
      <c r="C11" s="18" t="s">
        <v>33</v>
      </c>
      <c r="D11" s="18" t="s">
        <v>37</v>
      </c>
      <c r="E11" s="25" t="s">
        <v>38</v>
      </c>
      <c r="F11" s="18" t="s">
        <v>27</v>
      </c>
      <c r="G11" s="18" t="s">
        <v>36</v>
      </c>
      <c r="H11" s="18">
        <f t="shared" si="1"/>
        <v>70</v>
      </c>
      <c r="I11" s="26">
        <v>70</v>
      </c>
      <c r="J11" s="26">
        <v>0</v>
      </c>
      <c r="K11" s="26">
        <v>0</v>
      </c>
      <c r="L11" s="26">
        <v>0</v>
      </c>
      <c r="M11" s="20"/>
      <c r="N11" s="20"/>
      <c r="O11" s="20"/>
      <c r="P11" s="20"/>
      <c r="Q11" s="18"/>
    </row>
    <row r="12" s="2" customFormat="1" ht="42" customHeight="1" spans="1:17">
      <c r="A12" s="21" t="s">
        <v>39</v>
      </c>
      <c r="B12" s="22"/>
      <c r="C12" s="22"/>
      <c r="D12" s="23"/>
      <c r="E12" s="18">
        <v>1</v>
      </c>
      <c r="F12" s="18"/>
      <c r="G12" s="18"/>
      <c r="H12" s="18">
        <f t="shared" si="1"/>
        <v>1600</v>
      </c>
      <c r="I12" s="20">
        <f t="shared" ref="H12:M12" si="3">I13</f>
        <v>1238</v>
      </c>
      <c r="J12" s="20">
        <f t="shared" si="3"/>
        <v>320</v>
      </c>
      <c r="K12" s="20">
        <f t="shared" si="3"/>
        <v>0</v>
      </c>
      <c r="L12" s="20">
        <f t="shared" si="3"/>
        <v>42</v>
      </c>
      <c r="M12" s="20"/>
      <c r="N12" s="20"/>
      <c r="O12" s="20"/>
      <c r="P12" s="20"/>
      <c r="Q12" s="18"/>
    </row>
    <row r="13" s="2" customFormat="1" ht="181.3" spans="1:17">
      <c r="A13" s="18">
        <v>1</v>
      </c>
      <c r="B13" s="18" t="s">
        <v>23</v>
      </c>
      <c r="C13" s="18" t="s">
        <v>40</v>
      </c>
      <c r="D13" s="18" t="s">
        <v>41</v>
      </c>
      <c r="E13" s="27" t="s">
        <v>42</v>
      </c>
      <c r="F13" s="18" t="s">
        <v>27</v>
      </c>
      <c r="G13" s="18" t="s">
        <v>28</v>
      </c>
      <c r="H13" s="18">
        <f t="shared" si="1"/>
        <v>1600</v>
      </c>
      <c r="I13" s="20">
        <v>1238</v>
      </c>
      <c r="J13" s="20">
        <v>320</v>
      </c>
      <c r="K13" s="20"/>
      <c r="L13" s="20">
        <v>42</v>
      </c>
      <c r="M13" s="18"/>
      <c r="N13" s="20"/>
      <c r="O13" s="20"/>
      <c r="P13" s="20"/>
      <c r="Q13" s="18"/>
    </row>
    <row r="14" s="2" customFormat="1" ht="52" customHeight="1" spans="1:17">
      <c r="A14" s="21" t="s">
        <v>43</v>
      </c>
      <c r="B14" s="22"/>
      <c r="C14" s="22"/>
      <c r="D14" s="23"/>
      <c r="E14" s="18">
        <v>5</v>
      </c>
      <c r="F14" s="18"/>
      <c r="G14" s="18"/>
      <c r="H14" s="18">
        <f t="shared" si="1"/>
        <v>2579.6</v>
      </c>
      <c r="I14" s="20">
        <f>SUM(I15:I19)</f>
        <v>1600.69</v>
      </c>
      <c r="J14" s="20">
        <f>SUM(J15:J19)</f>
        <v>726.31</v>
      </c>
      <c r="K14" s="20">
        <f>SUM(K15:K19)</f>
        <v>235.1</v>
      </c>
      <c r="L14" s="20">
        <f>SUM(L15:L19)</f>
        <v>17.5</v>
      </c>
      <c r="M14" s="20"/>
      <c r="N14" s="20"/>
      <c r="O14" s="20"/>
      <c r="P14" s="20"/>
      <c r="Q14" s="18"/>
    </row>
    <row r="15" s="2" customFormat="1" ht="211" customHeight="1" spans="1:17">
      <c r="A15" s="18">
        <v>1</v>
      </c>
      <c r="B15" s="18" t="s">
        <v>23</v>
      </c>
      <c r="C15" s="18" t="s">
        <v>44</v>
      </c>
      <c r="D15" s="18" t="s">
        <v>45</v>
      </c>
      <c r="E15" s="28" t="s">
        <v>46</v>
      </c>
      <c r="F15" s="18" t="s">
        <v>27</v>
      </c>
      <c r="G15" s="29" t="s">
        <v>28</v>
      </c>
      <c r="H15" s="18">
        <f t="shared" si="1"/>
        <v>130</v>
      </c>
      <c r="I15" s="20">
        <v>97.5</v>
      </c>
      <c r="J15" s="20">
        <v>32</v>
      </c>
      <c r="K15" s="20"/>
      <c r="L15" s="30">
        <v>0.5</v>
      </c>
      <c r="M15" s="18"/>
      <c r="N15" s="20"/>
      <c r="O15" s="20"/>
      <c r="P15" s="20"/>
      <c r="Q15" s="18"/>
    </row>
    <row r="16" s="2" customFormat="1" ht="181.3" spans="1:17">
      <c r="A16" s="18">
        <v>2</v>
      </c>
      <c r="B16" s="18" t="s">
        <v>23</v>
      </c>
      <c r="C16" s="18" t="s">
        <v>47</v>
      </c>
      <c r="D16" s="18" t="s">
        <v>45</v>
      </c>
      <c r="E16" s="27" t="s">
        <v>48</v>
      </c>
      <c r="F16" s="18" t="s">
        <v>27</v>
      </c>
      <c r="G16" s="29" t="s">
        <v>28</v>
      </c>
      <c r="H16" s="18">
        <f t="shared" si="1"/>
        <v>670</v>
      </c>
      <c r="I16" s="20">
        <v>546</v>
      </c>
      <c r="J16" s="20">
        <v>107</v>
      </c>
      <c r="K16" s="20"/>
      <c r="L16" s="30">
        <v>17</v>
      </c>
      <c r="M16" s="18"/>
      <c r="N16" s="20"/>
      <c r="O16" s="20"/>
      <c r="P16" s="20"/>
      <c r="Q16" s="18"/>
    </row>
    <row r="17" s="2" customFormat="1" ht="281.55" spans="1:17">
      <c r="A17" s="21">
        <v>3</v>
      </c>
      <c r="B17" s="18" t="s">
        <v>23</v>
      </c>
      <c r="C17" s="18" t="s">
        <v>49</v>
      </c>
      <c r="D17" s="18" t="s">
        <v>50</v>
      </c>
      <c r="E17" s="27" t="s">
        <v>51</v>
      </c>
      <c r="F17" s="18" t="s">
        <v>52</v>
      </c>
      <c r="G17" s="29" t="s">
        <v>28</v>
      </c>
      <c r="H17" s="18">
        <f t="shared" si="1"/>
        <v>283.19</v>
      </c>
      <c r="I17" s="18">
        <v>283.19</v>
      </c>
      <c r="J17" s="18"/>
      <c r="K17" s="18"/>
      <c r="L17" s="18"/>
      <c r="M17" s="18"/>
      <c r="N17" s="20"/>
      <c r="O17" s="20"/>
      <c r="P17" s="20"/>
      <c r="Q17" s="18"/>
    </row>
    <row r="18" s="2" customFormat="1" ht="241.3" spans="1:17">
      <c r="A18" s="21">
        <v>4</v>
      </c>
      <c r="B18" s="18" t="s">
        <v>23</v>
      </c>
      <c r="C18" s="18" t="s">
        <v>53</v>
      </c>
      <c r="D18" s="18" t="s">
        <v>21</v>
      </c>
      <c r="E18" s="27" t="s">
        <v>54</v>
      </c>
      <c r="F18" s="18" t="s">
        <v>27</v>
      </c>
      <c r="G18" s="29" t="s">
        <v>28</v>
      </c>
      <c r="H18" s="18">
        <f t="shared" si="1"/>
        <v>696.41</v>
      </c>
      <c r="I18" s="18">
        <v>310</v>
      </c>
      <c r="J18" s="18">
        <v>256.41</v>
      </c>
      <c r="K18" s="18">
        <v>130</v>
      </c>
      <c r="L18" s="18">
        <v>0</v>
      </c>
      <c r="M18" s="18"/>
      <c r="N18" s="20"/>
      <c r="O18" s="20"/>
      <c r="P18" s="20"/>
      <c r="Q18" s="18"/>
    </row>
    <row r="19" s="2" customFormat="1" ht="161.15" spans="1:17">
      <c r="A19" s="21">
        <v>5</v>
      </c>
      <c r="B19" s="18" t="s">
        <v>23</v>
      </c>
      <c r="C19" s="18" t="s">
        <v>55</v>
      </c>
      <c r="D19" s="18" t="s">
        <v>21</v>
      </c>
      <c r="E19" s="27" t="s">
        <v>56</v>
      </c>
      <c r="F19" s="18" t="s">
        <v>27</v>
      </c>
      <c r="G19" s="29" t="s">
        <v>28</v>
      </c>
      <c r="H19" s="18">
        <f t="shared" si="1"/>
        <v>800</v>
      </c>
      <c r="I19" s="18">
        <v>364</v>
      </c>
      <c r="J19" s="18">
        <v>330.9</v>
      </c>
      <c r="K19" s="18">
        <v>105.1</v>
      </c>
      <c r="L19" s="18">
        <v>0</v>
      </c>
      <c r="M19" s="18"/>
      <c r="N19" s="20"/>
      <c r="O19" s="20"/>
      <c r="P19" s="20"/>
      <c r="Q19" s="18"/>
    </row>
    <row r="20" s="2" customFormat="1" ht="56" customHeight="1" spans="1:17">
      <c r="A20" s="21" t="s">
        <v>57</v>
      </c>
      <c r="B20" s="22"/>
      <c r="C20" s="22"/>
      <c r="D20" s="23"/>
      <c r="E20" s="18">
        <v>6</v>
      </c>
      <c r="F20" s="18"/>
      <c r="G20" s="29"/>
      <c r="H20" s="18">
        <f t="shared" si="1"/>
        <v>10350</v>
      </c>
      <c r="I20" s="18">
        <f>SUM(I21:I26)</f>
        <v>8036.5</v>
      </c>
      <c r="J20" s="18">
        <f>SUM(J21:J26)</f>
        <v>2035</v>
      </c>
      <c r="K20" s="18">
        <f>SUM(K21:K26)</f>
        <v>0</v>
      </c>
      <c r="L20" s="18">
        <f>SUM(L21:L26)</f>
        <v>278.5</v>
      </c>
      <c r="M20" s="18"/>
      <c r="N20" s="20"/>
      <c r="O20" s="20"/>
      <c r="P20" s="20"/>
      <c r="Q20" s="18"/>
    </row>
    <row r="21" s="2" customFormat="1" ht="100.7" spans="1:17">
      <c r="A21" s="18">
        <v>1</v>
      </c>
      <c r="B21" s="18" t="s">
        <v>23</v>
      </c>
      <c r="C21" s="18" t="s">
        <v>58</v>
      </c>
      <c r="D21" s="18" t="s">
        <v>59</v>
      </c>
      <c r="E21" s="28" t="s">
        <v>60</v>
      </c>
      <c r="F21" s="18" t="s">
        <v>27</v>
      </c>
      <c r="G21" s="29" t="s">
        <v>28</v>
      </c>
      <c r="H21" s="18">
        <f t="shared" si="1"/>
        <v>1600</v>
      </c>
      <c r="I21" s="20">
        <v>1207</v>
      </c>
      <c r="J21" s="20">
        <v>350</v>
      </c>
      <c r="K21" s="20"/>
      <c r="L21" s="30">
        <v>43</v>
      </c>
      <c r="M21" s="18"/>
      <c r="N21" s="20"/>
      <c r="O21" s="20"/>
      <c r="P21" s="20"/>
      <c r="Q21" s="18"/>
    </row>
    <row r="22" s="2" customFormat="1" ht="201" spans="1:17">
      <c r="A22" s="18">
        <v>2</v>
      </c>
      <c r="B22" s="18" t="s">
        <v>23</v>
      </c>
      <c r="C22" s="18" t="s">
        <v>61</v>
      </c>
      <c r="D22" s="18" t="s">
        <v>62</v>
      </c>
      <c r="E22" s="28" t="s">
        <v>63</v>
      </c>
      <c r="F22" s="18" t="s">
        <v>27</v>
      </c>
      <c r="G22" s="29" t="s">
        <v>28</v>
      </c>
      <c r="H22" s="18">
        <f t="shared" si="1"/>
        <v>1700</v>
      </c>
      <c r="I22" s="20">
        <v>1305.5</v>
      </c>
      <c r="J22" s="20">
        <v>350</v>
      </c>
      <c r="K22" s="20"/>
      <c r="L22" s="30">
        <v>44.5</v>
      </c>
      <c r="M22" s="18"/>
      <c r="N22" s="20"/>
      <c r="O22" s="20"/>
      <c r="P22" s="20"/>
      <c r="Q22" s="18"/>
    </row>
    <row r="23" s="2" customFormat="1" ht="201" spans="1:17">
      <c r="A23" s="18">
        <v>3</v>
      </c>
      <c r="B23" s="18" t="s">
        <v>23</v>
      </c>
      <c r="C23" s="18" t="s">
        <v>64</v>
      </c>
      <c r="D23" s="18" t="s">
        <v>65</v>
      </c>
      <c r="E23" s="28" t="s">
        <v>66</v>
      </c>
      <c r="F23" s="18" t="s">
        <v>27</v>
      </c>
      <c r="G23" s="29" t="s">
        <v>28</v>
      </c>
      <c r="H23" s="18">
        <f t="shared" si="1"/>
        <v>1900</v>
      </c>
      <c r="I23" s="20">
        <v>1550</v>
      </c>
      <c r="J23" s="20">
        <v>300</v>
      </c>
      <c r="K23" s="20"/>
      <c r="L23" s="30">
        <v>50</v>
      </c>
      <c r="M23" s="18"/>
      <c r="N23" s="20"/>
      <c r="O23" s="20"/>
      <c r="P23" s="20"/>
      <c r="Q23" s="18"/>
    </row>
    <row r="24" s="2" customFormat="1" ht="141" spans="1:17">
      <c r="A24" s="18">
        <v>4</v>
      </c>
      <c r="B24" s="18" t="s">
        <v>23</v>
      </c>
      <c r="C24" s="18" t="s">
        <v>67</v>
      </c>
      <c r="D24" s="18" t="s">
        <v>68</v>
      </c>
      <c r="E24" s="27" t="s">
        <v>69</v>
      </c>
      <c r="F24" s="18" t="s">
        <v>27</v>
      </c>
      <c r="G24" s="29" t="s">
        <v>28</v>
      </c>
      <c r="H24" s="18">
        <f t="shared" si="1"/>
        <v>1500</v>
      </c>
      <c r="I24" s="20">
        <v>1045</v>
      </c>
      <c r="J24" s="20">
        <v>410</v>
      </c>
      <c r="K24" s="20"/>
      <c r="L24" s="30">
        <v>45</v>
      </c>
      <c r="M24" s="18"/>
      <c r="N24" s="20"/>
      <c r="O24" s="20"/>
      <c r="P24" s="20"/>
      <c r="Q24" s="18"/>
    </row>
    <row r="25" s="2" customFormat="1" ht="221.15" spans="1:17">
      <c r="A25" s="18">
        <v>5</v>
      </c>
      <c r="B25" s="18" t="s">
        <v>23</v>
      </c>
      <c r="C25" s="18" t="s">
        <v>70</v>
      </c>
      <c r="D25" s="18" t="s">
        <v>71</v>
      </c>
      <c r="E25" s="27" t="s">
        <v>72</v>
      </c>
      <c r="F25" s="18" t="s">
        <v>27</v>
      </c>
      <c r="G25" s="29" t="s">
        <v>28</v>
      </c>
      <c r="H25" s="18">
        <f t="shared" si="1"/>
        <v>1750</v>
      </c>
      <c r="I25" s="20">
        <v>1404</v>
      </c>
      <c r="J25" s="20">
        <v>300</v>
      </c>
      <c r="K25" s="20"/>
      <c r="L25" s="30">
        <v>46</v>
      </c>
      <c r="M25" s="18"/>
      <c r="N25" s="20"/>
      <c r="O25" s="20"/>
      <c r="P25" s="20"/>
      <c r="Q25" s="18"/>
    </row>
    <row r="26" s="2" customFormat="1" ht="409" customHeight="1" spans="1:17">
      <c r="A26" s="31">
        <v>6</v>
      </c>
      <c r="B26" s="18" t="s">
        <v>23</v>
      </c>
      <c r="C26" s="18" t="s">
        <v>73</v>
      </c>
      <c r="D26" s="18" t="s">
        <v>74</v>
      </c>
      <c r="E26" s="27" t="s">
        <v>75</v>
      </c>
      <c r="F26" s="18" t="s">
        <v>52</v>
      </c>
      <c r="G26" s="19" t="s">
        <v>28</v>
      </c>
      <c r="H26" s="18">
        <f t="shared" si="1"/>
        <v>1900</v>
      </c>
      <c r="I26" s="18">
        <v>1525</v>
      </c>
      <c r="J26" s="18">
        <v>325</v>
      </c>
      <c r="K26" s="18"/>
      <c r="L26" s="18">
        <v>50</v>
      </c>
      <c r="M26" s="18"/>
      <c r="N26" s="20"/>
      <c r="O26" s="20"/>
      <c r="P26" s="20"/>
      <c r="Q26" s="18"/>
    </row>
  </sheetData>
  <mergeCells count="17">
    <mergeCell ref="A1:Q1"/>
    <mergeCell ref="A2:D2"/>
    <mergeCell ref="H2:I2"/>
    <mergeCell ref="H3:P3"/>
    <mergeCell ref="A5:D5"/>
    <mergeCell ref="A6:D6"/>
    <mergeCell ref="A12:D12"/>
    <mergeCell ref="A14:D14"/>
    <mergeCell ref="A20:D20"/>
    <mergeCell ref="A3:A4"/>
    <mergeCell ref="B3:B4"/>
    <mergeCell ref="C3:C4"/>
    <mergeCell ref="D3:D4"/>
    <mergeCell ref="E3:E4"/>
    <mergeCell ref="F3:F4"/>
    <mergeCell ref="G3:G4"/>
    <mergeCell ref="Q3:Q4"/>
  </mergeCells>
  <pageMargins left="0.236111111111111" right="0.156944444444444" top="0.393055555555556" bottom="0.0784722222222222" header="0.298611111111111" footer="0.298611111111111"/>
  <pageSetup paperSize="8" scale="47" fitToHeight="0" orientation="landscape" blackAndWhite="1"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2025-12-30T13:56:00Z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761DDE1F7D044EDE9B8DB7476311BC88_13</vt:lpwstr>
  </property>
  <property fmtid="{D5CDD505-2E9C-101B-9397-08002B2CF9AE}" pid="4" name="CalculationRule">
    <vt:i4>0</vt:i4>
  </property>
</Properties>
</file>